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ЦГПВиБЖ\Сайт\Независимая оценка\"/>
    </mc:Choice>
  </mc:AlternateContent>
  <bookViews>
    <workbookView xWindow="0" yWindow="0" windowWidth="21000" windowHeight="10560"/>
  </bookViews>
  <sheets>
    <sheet name="Открытость, доступность" sheetId="1" r:id="rId1"/>
    <sheet name="Комфортность" sheetId="2" r:id="rId2"/>
    <sheet name="Компетентность" sheetId="3" r:id="rId3"/>
    <sheet name="Качество" sheetId="4" r:id="rId4"/>
  </sheets>
  <calcPr calcId="152511"/>
</workbook>
</file>

<file path=xl/calcChain.xml><?xml version="1.0" encoding="utf-8"?>
<calcChain xmlns="http://schemas.openxmlformats.org/spreadsheetml/2006/main">
  <c r="B56" i="2" l="1"/>
  <c r="B55" i="2"/>
  <c r="B54" i="2"/>
  <c r="B53" i="2"/>
  <c r="B52" i="2"/>
  <c r="B51" i="2"/>
  <c r="B50" i="2"/>
  <c r="B48" i="2"/>
  <c r="B47" i="2"/>
  <c r="B46" i="2"/>
  <c r="B45" i="2"/>
  <c r="B35" i="2"/>
  <c r="B33" i="2"/>
  <c r="B32" i="2"/>
  <c r="B31" i="2"/>
  <c r="B30" i="2"/>
  <c r="B29" i="2"/>
  <c r="B28" i="2"/>
  <c r="B27" i="2"/>
  <c r="B25" i="2"/>
  <c r="B24" i="2"/>
  <c r="B23" i="2"/>
  <c r="B22" i="2"/>
  <c r="B21" i="2"/>
  <c r="B19" i="2"/>
  <c r="B18" i="2"/>
  <c r="B17" i="2"/>
  <c r="B16" i="2"/>
  <c r="B15" i="2"/>
  <c r="B14" i="2"/>
  <c r="B13" i="2"/>
  <c r="B12" i="2"/>
  <c r="B11" i="2"/>
  <c r="B10" i="2"/>
  <c r="B8" i="2"/>
  <c r="B7" i="2"/>
  <c r="B6" i="2"/>
  <c r="B5" i="2"/>
  <c r="B4" i="2"/>
  <c r="B3" i="2"/>
  <c r="B41" i="1"/>
  <c r="B40" i="1"/>
  <c r="B39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<sst xmlns="http://schemas.openxmlformats.org/spreadsheetml/2006/main" count="44" uniqueCount="31">
  <si>
    <t>3.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</t>
  </si>
  <si>
    <t>1.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</si>
  <si>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2.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деятельность.</t>
  </si>
  <si>
    <t>3.1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 (10% - 1 балл)</t>
  </si>
  <si>
    <t>2.1 Материально-техническое и информационное обеспечение организации</t>
  </si>
  <si>
    <t>Количество участников анкетирования</t>
  </si>
  <si>
    <t>1.1 Полнота и актуальность информации об организации, осуществляющей образовательную деятельность, и ее деятельности, размещенной на официальном сайте организации в информационно-телекоммуникационной сети «Интернет» (для государственных (муниципальных) организаций - информации, размещенной в том числе на официальном сайте в сети Интернет www.bus.gov.ru )</t>
  </si>
  <si>
    <t>Количество родителей, выбравших ответ «Положительно или скорее положительно» (в %)</t>
  </si>
  <si>
    <t>Количество родителей, выбравших ответ «Затрудняюсь ответить» (в %)</t>
  </si>
  <si>
    <t>Количество родителей, выбравших ответ «Скорее отрицательно или отрицательно» (в %)</t>
  </si>
  <si>
    <t xml:space="preserve"> 3.2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 (10% - 1 балл)</t>
  </si>
  <si>
    <t>Количество родителей, выбравших ответ «Да, вполне или скорее да» (в %)</t>
  </si>
  <si>
    <t>Количество родителей, выбравших ответ «Скорее нет или однозначно нет» (в %)</t>
  </si>
  <si>
    <t>4.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</t>
  </si>
  <si>
    <t>4.1.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</si>
  <si>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4.2.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</si>
  <si>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 xml:space="preserve"> 2.2 Наличие необходимых условий для охраны и укрепления здоровья, организации питания обучающихся</t>
  </si>
  <si>
    <t>Заполненные подразделы СР:</t>
  </si>
  <si>
    <t>1.2 Наличие на официальном сайте организации в сети Интернет сведений о педагогических работниках организации</t>
  </si>
  <si>
    <t>1.3.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</si>
  <si>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2.3 Условия для индивидуальной работы с обучающимися</t>
  </si>
  <si>
    <t>1.4.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</si>
  <si>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 xml:space="preserve"> 2.4 Наличие дополнительных образовательных программ</t>
  </si>
  <si>
    <t>2.5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</si>
  <si>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учащихся – победителей, призеров конкурсов, смотров, фестивалей, выставках, соревнованиях и др.:</t>
  </si>
  <si>
    <t>Регионального и межрегионального уровня</t>
  </si>
  <si>
    <t xml:space="preserve">Федерального уровня </t>
  </si>
  <si>
    <t>Международного уровня</t>
  </si>
  <si>
    <t>Проведение на базе учреждения массовых мероприятий</t>
  </si>
  <si>
    <t xml:space="preserve"> 2.6 Наличие возможности оказания психолого-педагогической, медицинской и социальной помощи обучающимся</t>
  </si>
  <si>
    <t xml:space="preserve"> 2.7 Наличие условий организации обучения и воспитания обучающихся с ограниченными возможностями здоровья и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</si>
</sst>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name val="Arial"/>
    </font>
    <font>
      <u/>
      <sz val="12"/>
      <color rgb="FF0000FF"/>
      <name val="Arial"/>
    </font>
    <font>
      <sz val="12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Font="1" applyAlignment="1"/>
    <xf numFmtId="0" fontId="2" fillId="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F41"/>
  <sheetViews>
    <sheetView tabSelected="1" topLeftCell="A10" workbookViewId="0">
      <selection activeCell="B24" sqref="B24:F24"/>
    </sheetView>
  </sheetViews>
  <sheetFormatPr defaultColWidth="14.42578125" defaultRowHeight="15.75" customHeight="1" x14ac:dyDescent="0.2"/>
  <cols>
    <col min="1" max="1" width="4.85546875" customWidth="1"/>
    <col min="2" max="2" width="18.140625" customWidth="1"/>
    <col min="6" max="6" width="97.5703125" customWidth="1"/>
  </cols>
  <sheetData>
    <row r="1" spans="1:6" ht="51" customHeight="1" x14ac:dyDescent="0.2">
      <c r="A1" s="8" t="s">
        <v>1</v>
      </c>
      <c r="B1" s="9"/>
      <c r="C1" s="9"/>
      <c r="D1" s="9"/>
      <c r="E1" s="9"/>
      <c r="F1" s="9"/>
    </row>
    <row r="2" spans="1:6" ht="51.75" customHeight="1" x14ac:dyDescent="0.2">
      <c r="A2" s="10" t="s">
        <v>6</v>
      </c>
      <c r="B2" s="9"/>
      <c r="C2" s="9"/>
      <c r="D2" s="9"/>
      <c r="E2" s="9"/>
      <c r="F2" s="9"/>
    </row>
    <row r="3" spans="1:6" ht="15" x14ac:dyDescent="0.2">
      <c r="A3" s="1">
        <v>1</v>
      </c>
      <c r="B3" s="11" t="str">
        <f>HYPERLINK("http://cbzh.edu.ru/","Наличие заполненного раздела «Сведения об ОО на главной странице сайта» (далее СР)")</f>
        <v>Наличие заполненного раздела «Сведения об ОО на главной странице сайта» (далее СР)</v>
      </c>
      <c r="C3" s="9"/>
      <c r="D3" s="9"/>
      <c r="E3" s="9"/>
      <c r="F3" s="9"/>
    </row>
    <row r="4" spans="1:6" ht="15" x14ac:dyDescent="0.2">
      <c r="A4" s="1">
        <v>2</v>
      </c>
      <c r="B4" s="11" t="str">
        <f>HYPERLINK("http://cbzh.edu.ru/osn","Наличие заполненного подраздела «Основные сведения» в СР")</f>
        <v>Наличие заполненного подраздела «Основные сведения» в СР</v>
      </c>
      <c r="C4" s="9"/>
      <c r="D4" s="9"/>
      <c r="E4" s="9"/>
      <c r="F4" s="9"/>
    </row>
    <row r="5" spans="1:6" ht="15" x14ac:dyDescent="0.2">
      <c r="A5" s="1">
        <v>3</v>
      </c>
      <c r="B5" s="11" t="str">
        <f>HYPERLINK("http://cbzh.edu.ru/struktura","Наличие заполненного подраздела СР «Структура и органы управления в ОО»")</f>
        <v>Наличие заполненного подраздела СР «Структура и органы управления в ОО»</v>
      </c>
      <c r="C5" s="9"/>
      <c r="D5" s="9"/>
      <c r="E5" s="9"/>
      <c r="F5" s="9"/>
    </row>
    <row r="6" spans="1:6" ht="15" x14ac:dyDescent="0.2">
      <c r="A6" s="1">
        <v>4</v>
      </c>
      <c r="B6" s="11" t="str">
        <f>HYPERLINK("http://cbzh.edu.ru/doc","Наличие заполненного подраздела СР «Документы»")</f>
        <v>Наличие заполненного подраздела СР «Документы»</v>
      </c>
      <c r="C6" s="9"/>
      <c r="D6" s="9"/>
      <c r="E6" s="9"/>
      <c r="F6" s="9"/>
    </row>
    <row r="7" spans="1:6" ht="15" x14ac:dyDescent="0.2">
      <c r="A7" s="1">
        <v>5</v>
      </c>
      <c r="B7" s="11" t="str">
        <f>HYPERLINK("http://cbzh.edu.ru/obrazovanie","Наличие заполненного подраздела СР «Образование»")</f>
        <v>Наличие заполненного подраздела СР «Образование»</v>
      </c>
      <c r="C7" s="9"/>
      <c r="D7" s="9"/>
      <c r="E7" s="9"/>
      <c r="F7" s="9"/>
    </row>
    <row r="8" spans="1:6" ht="15" x14ac:dyDescent="0.2">
      <c r="A8" s="1">
        <v>6</v>
      </c>
      <c r="B8" s="11" t="str">
        <f>HYPERLINK("http://cbzh.edu.ru/obrstandart","Наличие заполненного подраздела «Образовательные стандарты»")</f>
        <v>Наличие заполненного подраздела «Образовательные стандарты»</v>
      </c>
      <c r="C8" s="9"/>
      <c r="D8" s="9"/>
      <c r="E8" s="9"/>
      <c r="F8" s="9"/>
    </row>
    <row r="9" spans="1:6" ht="15" x14ac:dyDescent="0.2">
      <c r="A9" s="1">
        <v>7</v>
      </c>
      <c r="B9" s="11" t="str">
        <f>HYPERLINK("http://cbzh.edu.ru/mattexobespech","Наличие заполненного подраздела СР «Материально-техническое оснащение и оснащенность образовательного процесса»")</f>
        <v>Наличие заполненного подраздела СР «Материально-техническое оснащение и оснащенность образовательного процесса»</v>
      </c>
      <c r="C9" s="9"/>
      <c r="D9" s="9"/>
      <c r="E9" s="9"/>
      <c r="F9" s="9"/>
    </row>
    <row r="10" spans="1:6" ht="15" x14ac:dyDescent="0.2">
      <c r="A10" s="1">
        <v>8</v>
      </c>
      <c r="B10" s="12" t="s">
        <v>17</v>
      </c>
      <c r="C10" s="9"/>
      <c r="D10" s="9"/>
      <c r="E10" s="9"/>
      <c r="F10" s="9"/>
    </row>
    <row r="11" spans="1:6" ht="15" x14ac:dyDescent="0.2">
      <c r="A11" s="1"/>
      <c r="B11" s="11" t="str">
        <f>HYPERLINK("http://cbzh.edu.ru/stipend","«Стипендии и иные виды материальной поддержки обучающихся»")</f>
        <v>«Стипендии и иные виды материальной поддержки обучающихся»</v>
      </c>
      <c r="C11" s="9"/>
      <c r="D11" s="9"/>
      <c r="E11" s="9"/>
      <c r="F11" s="9"/>
    </row>
    <row r="12" spans="1:6" ht="15" x14ac:dyDescent="0.2">
      <c r="A12" s="1"/>
      <c r="B12" s="11" t="str">
        <f>HYPERLINK("http://cbzh.edu.ru/%D0%B2%D0%B0%D0%BA%D0%B0%D0%BD%D1%82%D0%BD%D1%8B%D0%B5-%D0%BC%D0%B5%D1%81%D1%82%D0%B0-%D0%B4%D0%BB%D1%8F-%D0%BF%D1%80%D0%B8%D0%B5%D0%BC%D0%B0-%D0%BF%D0%B5%D1%80%D0%B5%D0%B2%D0%BE%D0%B4%D0%B0","«Вакантные места для приема (перевода)»")</f>
        <v>«Вакантные места для приема (перевода)»</v>
      </c>
      <c r="C12" s="9"/>
      <c r="D12" s="9"/>
      <c r="E12" s="9"/>
      <c r="F12" s="9"/>
    </row>
    <row r="13" spans="1:6" ht="15" x14ac:dyDescent="0.2">
      <c r="A13" s="1"/>
      <c r="B13" s="11" t="str">
        <f>HYPERLINK("http://cbzh.edu.ru/platnoe-obraz","«Платные образовательные услуги»")</f>
        <v>«Платные образовательные услуги»</v>
      </c>
      <c r="C13" s="9"/>
      <c r="D13" s="9"/>
      <c r="E13" s="9"/>
      <c r="F13" s="9"/>
    </row>
    <row r="14" spans="1:6" ht="15" x14ac:dyDescent="0.2">
      <c r="A14" s="1">
        <v>9</v>
      </c>
      <c r="B14" s="11" t="str">
        <f>HYPERLINK("http://cbzh.edu.ru/fin","Наличие заполненного подраздела СР «Финансово-хозяйственная деятельность»")</f>
        <v>Наличие заполненного подраздела СР «Финансово-хозяйственная деятельность»</v>
      </c>
      <c r="C14" s="9"/>
      <c r="D14" s="9"/>
      <c r="E14" s="9"/>
      <c r="F14" s="9"/>
    </row>
    <row r="15" spans="1:6" ht="15" x14ac:dyDescent="0.2">
      <c r="A15" s="1">
        <v>10</v>
      </c>
      <c r="B15" s="11" t="str">
        <f>HYPERLINK("https://bus.gov.ru/pub/agency/219098?activeTab=1","Наличие актуальной информации в разделах «Документы» и «Услуги и работы» на официальном сайте в сети Интернет www.bus.gov.ru")</f>
        <v>Наличие актуальной информации в разделах «Документы» и «Услуги и работы» на официальном сайте в сети Интернет www.bus.gov.ru</v>
      </c>
      <c r="C15" s="9"/>
      <c r="D15" s="9"/>
      <c r="E15" s="9"/>
      <c r="F15" s="9"/>
    </row>
    <row r="16" spans="1:6" ht="32.25" customHeight="1" x14ac:dyDescent="0.2">
      <c r="A16" s="10" t="s">
        <v>18</v>
      </c>
      <c r="B16" s="9"/>
      <c r="C16" s="9"/>
      <c r="D16" s="9"/>
      <c r="E16" s="9"/>
      <c r="F16" s="9"/>
    </row>
    <row r="17" spans="1:6" ht="15" x14ac:dyDescent="0.2">
      <c r="A17" s="1">
        <v>1</v>
      </c>
      <c r="B17" s="11" t="str">
        <f>HYPERLINK("http://cbzh.edu.ru/ruk","Наличие в СР подраздела «Руководство. Педагогический состав»")</f>
        <v>Наличие в СР подраздела «Руководство. Педагогический состав»</v>
      </c>
      <c r="C17" s="9"/>
      <c r="D17" s="9"/>
      <c r="E17" s="9"/>
      <c r="F17" s="9"/>
    </row>
    <row r="18" spans="1:6" ht="15" x14ac:dyDescent="0.2">
      <c r="A18" s="1">
        <v>2</v>
      </c>
      <c r="B18" s="11" t="str">
        <f>HYPERLINK("http://cbzh.edu.ru/struktura","Информация о руководителе, заместителе(ях) руководителя (включая руководителей филиалов (при наличии) контактных телефонах, адресах электронной почты)")</f>
        <v>Информация о руководителе, заместителе(ях) руководителя (включая руководителей филиалов (при наличии) контактных телефонах, адресах электронной почты)</v>
      </c>
      <c r="C18" s="9"/>
      <c r="D18" s="9"/>
      <c r="E18" s="9"/>
      <c r="F18" s="9"/>
    </row>
    <row r="19" spans="1:6" ht="15" x14ac:dyDescent="0.2">
      <c r="A19" s="1">
        <v>3</v>
      </c>
      <c r="B19" s="11" t="str">
        <f>HYPERLINK("http://cbzh.edu.ru/wp-content/uploads/2019/09/%D0%BD%D0%B0%D0%B3%D1%80%D0%B0%D0%B4%D1%8B-%D0%B8-%D0%BF%D0%BE%D0%BE%D1%89%D0%B5%D1%80%D0%B5%D0%BD%D0%B8%D1%8F.pdf","Информация о наградах и поощрениях педагогических работников")</f>
        <v>Информация о наградах и поощрениях педагогических работников</v>
      </c>
      <c r="C19" s="9"/>
      <c r="D19" s="9"/>
      <c r="E19" s="9"/>
      <c r="F19" s="9"/>
    </row>
    <row r="20" spans="1:6" ht="15" x14ac:dyDescent="0.2">
      <c r="A20" s="1">
        <v>4</v>
      </c>
      <c r="B20" s="11" t="str">
        <f>HYPERLINK("http://cbzh.edu.ru/wp-content/uploads/2019/02/%D0%A2%D0%B0%D1%80%D0%B8%D1%84%D0%B8%D0%BA%D0%B0%D1%86%D0%B8%D0%BE%D0%BD%D0%BD%D1%8B%D0%B9-%D1%81%D0%BF%D0%B8%D1%81%D0%BE%D0%BA.pdf","Информация о персональном составе педагогических работников")</f>
        <v>Информация о персональном составе педагогических работников</v>
      </c>
      <c r="C20" s="9"/>
      <c r="D20" s="9"/>
      <c r="E20" s="9"/>
      <c r="F20" s="9"/>
    </row>
    <row r="21" spans="1:6" ht="15" x14ac:dyDescent="0.2">
      <c r="A21" s="1"/>
      <c r="B21" s="11" t="str">
        <f>HYPERLINK("http://cbzh.edu.ru/ruk","ФИО, должность(ти), преподаваемая дисциплина")</f>
        <v>ФИО, должность(ти), преподаваемая дисциплина</v>
      </c>
      <c r="C21" s="9"/>
      <c r="D21" s="9"/>
      <c r="E21" s="9"/>
      <c r="F21" s="9"/>
    </row>
    <row r="22" spans="1:6" ht="15" x14ac:dyDescent="0.2">
      <c r="A22" s="1"/>
      <c r="B22" s="11" t="str">
        <f>HYPERLINK("http://cbzh.edu.ru/ruk","Уровень образования")</f>
        <v>Уровень образования</v>
      </c>
      <c r="C22" s="9"/>
      <c r="D22" s="9"/>
      <c r="E22" s="9"/>
      <c r="F22" s="9"/>
    </row>
    <row r="23" spans="1:6" ht="15" x14ac:dyDescent="0.2">
      <c r="A23" s="1"/>
      <c r="B23" s="11" t="str">
        <f>HYPERLINK("http://cbzh.edu.ru/ruk","Направление подготовки или специальность")</f>
        <v>Направление подготовки или специальность</v>
      </c>
      <c r="C23" s="9"/>
      <c r="D23" s="9"/>
      <c r="E23" s="9"/>
      <c r="F23" s="9"/>
    </row>
    <row r="24" spans="1:6" ht="15" x14ac:dyDescent="0.2">
      <c r="A24" s="1"/>
      <c r="B24" s="11" t="str">
        <f>HYPERLINK("http://cbzh.edu.ru/wp-content/uploads/2020/03/Kvalifikatsionnaya_kategoria_po_sostoyaniyu_na_01_01_2020.pdf","Квалификационная категория, ученое звание")</f>
        <v>Квалификационная категория, ученое звание</v>
      </c>
      <c r="C24" s="9"/>
      <c r="D24" s="9"/>
      <c r="E24" s="9"/>
      <c r="F24" s="9"/>
    </row>
    <row r="25" spans="1:6" ht="15" x14ac:dyDescent="0.2">
      <c r="A25" s="1"/>
      <c r="B25" s="11" t="str">
        <f>HYPERLINK("http://cbzh.edu.ru/wp-content/uploads/2020/03/Povyshenie_kvalifikatsii_po_sostoniyu_na_01_03_2020_g.pdf","Данные о повышении квалификации и/или (профессиональной переподготовки)")</f>
        <v>Данные о повышении квалификации и/или (профессиональной переподготовки)</v>
      </c>
      <c r="C25" s="9"/>
      <c r="D25" s="9"/>
      <c r="E25" s="9"/>
      <c r="F25" s="9"/>
    </row>
    <row r="26" spans="1:6" ht="15" x14ac:dyDescent="0.2">
      <c r="A26" s="1"/>
      <c r="B26" s="11" t="str">
        <f>HYPERLINK("http://cbzh.edu.ru/wp-content/uploads/2020/03/Professionalnaya_perepodgotovka_po_sostoyaniyu_na_01_03_2020_g.pdf","Данные о профессиональной переподготовке")</f>
        <v>Данные о профессиональной переподготовке</v>
      </c>
      <c r="C26" s="9"/>
      <c r="D26" s="9"/>
      <c r="E26" s="9"/>
      <c r="F26" s="9"/>
    </row>
    <row r="27" spans="1:6" ht="15" x14ac:dyDescent="0.2">
      <c r="A27" s="4"/>
      <c r="B27" s="11" t="str">
        <f>HYPERLINK("http://cbzh.edu.ru/wp-content/uploads/2019/09/Стаж-сотрудников-ОУ-1.pdf","Общий стаж педагогической работы ")</f>
        <v xml:space="preserve">Общий стаж педагогической работы </v>
      </c>
      <c r="C27" s="9"/>
      <c r="D27" s="9"/>
      <c r="E27" s="9"/>
      <c r="F27" s="9"/>
    </row>
    <row r="28" spans="1:6" ht="15" x14ac:dyDescent="0.2">
      <c r="A28" s="1"/>
      <c r="B28" s="11" t="str">
        <f>HYPERLINK("http://cbzh.edu.ru/wp-content/uploads/2019/09/Стаж-сотрудников-ОУ-1.pdf","Стаж работы в должности")</f>
        <v>Стаж работы в должности</v>
      </c>
      <c r="C28" s="9"/>
      <c r="D28" s="9"/>
      <c r="E28" s="9"/>
      <c r="F28" s="9"/>
    </row>
    <row r="29" spans="1:6" ht="12.75" x14ac:dyDescent="0.2">
      <c r="A29" s="10" t="s">
        <v>19</v>
      </c>
      <c r="B29" s="9"/>
      <c r="C29" s="9"/>
      <c r="D29" s="9"/>
      <c r="E29" s="9"/>
      <c r="F29" s="9"/>
    </row>
    <row r="30" spans="1:6" ht="15" x14ac:dyDescent="0.2">
      <c r="A30" s="1">
        <v>1</v>
      </c>
      <c r="B30" s="11" t="str">
        <f>HYPERLINK("http://cbzh.edu.ru/contact","Наличие на сайте меню «Контакты» с указанием почтового адреса, индекса, телефона и электронной почты")</f>
        <v>Наличие на сайте меню «Контакты» с указанием почтового адреса, индекса, телефона и электронной почты</v>
      </c>
      <c r="C30" s="9"/>
      <c r="D30" s="9"/>
      <c r="E30" s="9"/>
      <c r="F30" s="9"/>
    </row>
    <row r="31" spans="1:6" ht="15" x14ac:dyDescent="0.2">
      <c r="A31" s="1">
        <v>2</v>
      </c>
      <c r="B31" s="11" t="str">
        <f>HYPERLINK("http://cbzh.edu.ru/contact","Наличие сведений о днях и часах приема руководителем")</f>
        <v>Наличие сведений о днях и часах приема руководителем</v>
      </c>
      <c r="C31" s="9"/>
      <c r="D31" s="9"/>
      <c r="E31" s="9"/>
      <c r="F31" s="9"/>
    </row>
    <row r="32" spans="1:6" ht="15" x14ac:dyDescent="0.2">
      <c r="A32" s="1">
        <v>3</v>
      </c>
      <c r="B32" s="11" t="str">
        <f>HYPERLINK("http://cbzh.edu.ru/contact","Наличие сведений о днях и часах приема заместителями руководителя ОО (включая руководителей филиалов (при наличии)")</f>
        <v>Наличие сведений о днях и часах приема заместителями руководителя ОО (включая руководителей филиалов (при наличии)</v>
      </c>
      <c r="C32" s="9"/>
      <c r="D32" s="9"/>
      <c r="E32" s="9"/>
      <c r="F32" s="9"/>
    </row>
    <row r="33" spans="1:6" ht="15" x14ac:dyDescent="0.2">
      <c r="A33" s="1">
        <v>4</v>
      </c>
      <c r="B33" s="11" t="str">
        <f>HYPERLINK("http://cbzh.edu.ru/ruk","Наличие электронных адресов педагогических работников")</f>
        <v>Наличие электронных адресов педагогических работников</v>
      </c>
      <c r="C33" s="9"/>
      <c r="D33" s="9"/>
      <c r="E33" s="9"/>
      <c r="F33" s="9"/>
    </row>
    <row r="34" spans="1:6" ht="15" x14ac:dyDescent="0.2">
      <c r="A34" s="1">
        <v>5</v>
      </c>
      <c r="B34" s="11" t="str">
        <f>HYPERLINK("http://cbzh.edu.ru/contact","Наличие сведений о днях и часах консультаций педагогических работников для обучающихся и родителей")</f>
        <v>Наличие сведений о днях и часах консультаций педагогических работников для обучающихся и родителей</v>
      </c>
      <c r="C34" s="9"/>
      <c r="D34" s="9"/>
      <c r="E34" s="9"/>
      <c r="F34" s="9"/>
    </row>
    <row r="35" spans="1:6" ht="15" x14ac:dyDescent="0.2">
      <c r="A35" s="1">
        <v>6</v>
      </c>
      <c r="B35" s="11" t="str">
        <f>HYPERLINK("http://cbzh.edu.ru/contact","Обеспеченность взаимодействия с получателями образовательных услуг по электронной почте, через социальные сети, сайты или блоги сотрудников организации")</f>
        <v>Обеспеченность взаимодействия с получателями образовательных услуг по электронной почте, через социальные сети, сайты или блоги сотрудников организации</v>
      </c>
      <c r="C35" s="9"/>
      <c r="D35" s="9"/>
      <c r="E35" s="9"/>
      <c r="F35" s="9"/>
    </row>
    <row r="36" spans="1:6" ht="15" x14ac:dyDescent="0.2">
      <c r="A36" s="1">
        <v>7</v>
      </c>
      <c r="B36" s="11" t="str">
        <f>HYPERLINK("http://cbzh.edu.ru/obratnayasvayz","Наличие возможности внесения предложений, направленных на улучшение работы организации")</f>
        <v>Наличие возможности внесения предложений, направленных на улучшение работы организации</v>
      </c>
      <c r="C36" s="9"/>
      <c r="D36" s="9"/>
      <c r="E36" s="9"/>
      <c r="F36" s="9"/>
    </row>
    <row r="37" spans="1:6" ht="15" x14ac:dyDescent="0.2">
      <c r="A37" s="1"/>
      <c r="B37" s="11" t="str">
        <f>HYPERLINK("http://cbzh.edu.ru/%D0%BE%D1%86%D0%B5%D0%BD%D0%BA%D0%B0-%D0%BF%D0%BE%D0%BB%D1%83%D1%87%D0%B0%D1%82%D0%B5%D0%BB%D1%8F-%D0%BE%D0%B1%D1%80%D0%B0%D0%B7%D0%BE%D0%B2%D0%B0%D1%82%D0%B5%D0%BB%D1%8C%D0%BD%D1%8B%D1%85-%D1%83","Наличие раздела для оценки образовательных услуг (анкета получателя образовательных услуг)")</f>
        <v>Наличие раздела для оценки образовательных услуг (анкета получателя образовательных услуг)</v>
      </c>
      <c r="C37" s="9"/>
      <c r="D37" s="9"/>
      <c r="E37" s="9"/>
      <c r="F37" s="9"/>
    </row>
    <row r="38" spans="1:6" ht="12.75" x14ac:dyDescent="0.2">
      <c r="A38" s="10" t="s">
        <v>21</v>
      </c>
      <c r="B38" s="9"/>
      <c r="C38" s="9"/>
      <c r="D38" s="9"/>
      <c r="E38" s="9"/>
      <c r="F38" s="9"/>
    </row>
    <row r="39" spans="1:6" ht="15" x14ac:dyDescent="0.2">
      <c r="A39" s="1">
        <v>1</v>
      </c>
      <c r="B39" s="11" t="str">
        <f>HYPERLINK("https://docs.google.com/spreadsheets/d/1_uMpOPwbxpXFZyO0RYayieCqSJtWsrkn9sW1nKVvInk/edit#gid=0","Наличие структурированной информации об обращениях граждан на сайте организации (жалобы, предложения, вопросы, отзывы, благодарности и т.п.)")</f>
        <v>Наличие структурированной информации об обращениях граждан на сайте организации (жалобы, предложения, вопросы, отзывы, благодарности и т.п.)</v>
      </c>
      <c r="C39" s="9"/>
      <c r="D39" s="9"/>
      <c r="E39" s="9"/>
      <c r="F39" s="9"/>
    </row>
    <row r="40" spans="1:6" ht="15" x14ac:dyDescent="0.2">
      <c r="A40" s="1">
        <v>2</v>
      </c>
      <c r="B40" s="11" t="str">
        <f>HYPERLINK("https://docs.google.com/spreadsheets/d/1_uMpOPwbxpXFZyO0RYayieCqSJtWsrkn9sW1nKVvInk/edit#gid=0","Наличие информации о результатах рассмотрения обращений граждан")</f>
        <v>Наличие информации о результатах рассмотрения обращений граждан</v>
      </c>
      <c r="C40" s="9"/>
      <c r="D40" s="9"/>
      <c r="E40" s="9"/>
      <c r="F40" s="9"/>
    </row>
    <row r="41" spans="1:6" ht="15" x14ac:dyDescent="0.2">
      <c r="A41" s="1">
        <v>3</v>
      </c>
      <c r="B41" s="11" t="str">
        <f>HYPERLINK("https://docs.google.com/spreadsheets/d/1_uMpOPwbxpXFZyO0RYayieCqSJtWsrkn9sW1nKVvInk/edit#gid=0","Наличие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гражданами)")</f>
        <v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v>
      </c>
      <c r="C41" s="9"/>
      <c r="D41" s="9"/>
      <c r="E41" s="9"/>
      <c r="F41" s="9"/>
    </row>
  </sheetData>
  <mergeCells count="41">
    <mergeCell ref="A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36:F36"/>
    <mergeCell ref="B27:F27"/>
    <mergeCell ref="B28:F28"/>
    <mergeCell ref="A29:F29"/>
    <mergeCell ref="B26:F26"/>
    <mergeCell ref="B37:F37"/>
    <mergeCell ref="B21:F21"/>
    <mergeCell ref="B22:F22"/>
    <mergeCell ref="B23:F23"/>
    <mergeCell ref="B24:F24"/>
    <mergeCell ref="B25:F25"/>
    <mergeCell ref="A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B6:F6"/>
    <mergeCell ref="B7:F7"/>
    <mergeCell ref="B8:F8"/>
    <mergeCell ref="B9:F9"/>
    <mergeCell ref="B10:F10"/>
    <mergeCell ref="A1:F1"/>
    <mergeCell ref="A2:F2"/>
    <mergeCell ref="B3:F3"/>
    <mergeCell ref="B4:F4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F56"/>
  <sheetViews>
    <sheetView workbookViewId="0">
      <selection sqref="A1:F1"/>
    </sheetView>
  </sheetViews>
  <sheetFormatPr defaultColWidth="14.42578125" defaultRowHeight="15.75" customHeight="1" x14ac:dyDescent="0.2"/>
  <cols>
    <col min="1" max="1" width="4.85546875" customWidth="1"/>
    <col min="2" max="2" width="18.140625" customWidth="1"/>
    <col min="6" max="6" width="97.5703125" customWidth="1"/>
  </cols>
  <sheetData>
    <row r="1" spans="1:6" ht="41.25" customHeight="1" x14ac:dyDescent="0.2">
      <c r="A1" s="8" t="s">
        <v>2</v>
      </c>
      <c r="B1" s="9"/>
      <c r="C1" s="9"/>
      <c r="D1" s="9"/>
      <c r="E1" s="9"/>
      <c r="F1" s="9"/>
    </row>
    <row r="2" spans="1:6" ht="22.5" customHeight="1" x14ac:dyDescent="0.2">
      <c r="A2" s="10" t="s">
        <v>4</v>
      </c>
      <c r="B2" s="9"/>
      <c r="C2" s="9"/>
      <c r="D2" s="9"/>
      <c r="E2" s="9"/>
      <c r="F2" s="9"/>
    </row>
    <row r="3" spans="1:6" ht="15" x14ac:dyDescent="0.2">
      <c r="A3" s="1">
        <v>1</v>
      </c>
      <c r="B3" s="11" t="str">
        <f>HYPERLINK("http://cbzh.edu.ru/mattexobespech","Обеспеченность учащихся (в соответствии с образовательными программами) компьютерами (количество компьютеров на одного учащегося)")</f>
        <v>Обеспеченность учащихся (в соответствии с образовательными программами) компьютерами (количество компьютеров на одного учащегося)</v>
      </c>
      <c r="C3" s="9"/>
      <c r="D3" s="9"/>
      <c r="E3" s="9"/>
      <c r="F3" s="9"/>
    </row>
    <row r="4" spans="1:6" ht="15" x14ac:dyDescent="0.2">
      <c r="A4" s="1">
        <v>2</v>
      </c>
      <c r="B4" s="11" t="str">
        <f>HYPERLINK("http://cbzh.edu.ru/mattexobespech","Создание условий для возможности работы педагогов на персональном компьютере")</f>
        <v>Создание условий для возможности работы педагогов на персональном компьютере</v>
      </c>
      <c r="C4" s="9"/>
      <c r="D4" s="9"/>
      <c r="E4" s="9"/>
      <c r="F4" s="9"/>
    </row>
    <row r="5" spans="1:6" ht="15" x14ac:dyDescent="0.2">
      <c r="A5" s="1">
        <v>3</v>
      </c>
      <c r="B5" s="11" t="str">
        <f>HYPERLINK("http://cbzh.edu.ru/mattexobespech","Обеспеченность ОО мультимедийными проекторами, интерактивными досками и приставками (в соответствии с образовательными программами): % оснащенных кабинетов")</f>
        <v>Обеспеченность ОО мультимедийными проекторами, интерактивными досками и приставками (в соответствии с образовательными программами): % оснащенных кабинетов</v>
      </c>
      <c r="C5" s="9"/>
      <c r="D5" s="9"/>
      <c r="E5" s="9"/>
      <c r="F5" s="9"/>
    </row>
    <row r="6" spans="1:6" ht="15" x14ac:dyDescent="0.2">
      <c r="A6" s="1">
        <v>4</v>
      </c>
      <c r="B6" s="11" t="str">
        <f>HYPERLINK("http://cbzh.edu.ru/mattexobespech","Обеспеченность образовательного процесса специализированными кабинетами в соответствии со спецификой дополнительных образовательных программ")</f>
        <v>Обеспеченность образовательного процесса специализированными кабинетами в соответствии со спецификой дополнительных образовательных программ</v>
      </c>
      <c r="C6" s="9"/>
      <c r="D6" s="9"/>
      <c r="E6" s="9"/>
      <c r="F6" s="9"/>
    </row>
    <row r="7" spans="1:6" ht="15" x14ac:dyDescent="0.2">
      <c r="A7" s="1">
        <v>5</v>
      </c>
      <c r="B7" s="11" t="str">
        <f>HYPERLINK("http://cbzh.edu.ru/mattexobespech","Наличие в организации методического кабинета")</f>
        <v>Наличие в организации методического кабинета</v>
      </c>
      <c r="C7" s="9"/>
      <c r="D7" s="9"/>
      <c r="E7" s="9"/>
      <c r="F7" s="9"/>
    </row>
    <row r="8" spans="1:6" ht="15" x14ac:dyDescent="0.2">
      <c r="A8" s="1">
        <v>6</v>
      </c>
      <c r="B8" s="11" t="str">
        <f>HYPERLINK("http://cbzh.edu.ru/mattexobespech","Наличие компьютеров (от имеющихся в учреждении) с доступом к сети Интернет")</f>
        <v>Наличие компьютеров (от имеющихся в учреждении) с доступом к сети Интернет</v>
      </c>
      <c r="C8" s="9"/>
      <c r="D8" s="9"/>
      <c r="E8" s="9"/>
      <c r="F8" s="9"/>
    </row>
    <row r="9" spans="1:6" ht="22.5" customHeight="1" x14ac:dyDescent="0.2">
      <c r="A9" s="10" t="s">
        <v>16</v>
      </c>
      <c r="B9" s="9"/>
      <c r="C9" s="9"/>
      <c r="D9" s="9"/>
      <c r="E9" s="9"/>
      <c r="F9" s="9"/>
    </row>
    <row r="10" spans="1:6" ht="15" x14ac:dyDescent="0.2">
      <c r="A10" s="4" t="b">
        <v>1</v>
      </c>
      <c r="B10" s="11" t="str">
        <f>HYPERLINK("http://cbzh.edu.ru/%D0%BD%D0%B0%D0%BB%D0%B8%D1%87%D0%B8%D0%B5-%D0%BD%D0%B5%D0%BE%D0%B1%D1%85%D0%BE%D0%B4%D0%B8%D0%BC%D1%8B%D1%85-%D1%83%D1%81%D0%BB%D0%BE%D0%B2%D0%B8%D0%B9-%D0%B4%D0%BB%D1%8F-%D0%BE%D1%85%D1%80%D0%B0","Наличие локальных актов учреждения, направленных на охрану и укрепление здоровья учащихся")</f>
        <v>Наличие локальных актов учреждения, направленных на охрану и укрепление здоровья учащихся</v>
      </c>
      <c r="C10" s="9"/>
      <c r="D10" s="9"/>
      <c r="E10" s="9"/>
      <c r="F10" s="9"/>
    </row>
    <row r="11" spans="1:6" ht="15" x14ac:dyDescent="0.2">
      <c r="A11" s="1">
        <v>2</v>
      </c>
      <c r="B11" s="11" t="str">
        <f>HYPERLINK("http://cbzh.edu.ru/%D0%BD%D0%B0%D0%BB%D0%B8%D1%87%D0%B8%D0%B5-%D0%BD%D0%B5%D0%BE%D0%B1%D1%85%D0%BE%D0%B4%D0%B8%D0%BC%D1%8B%D1%85-%D1%83%D1%81%D0%BB%D0%BE%D0%B2%D0%B8%D0%B9-%D0%B4%D0%BB%D1%8F-%D0%BE%D1%85%D1%80%D0%B0","Наличие в учреждении оборудованной спортивной площадки (стадиона), спортивного зала, бассейна тренажерного зала")</f>
        <v>Наличие в учреждении оборудованной спортивной площадки (стадиона), спортивного зала, бассейна тренажерного зала</v>
      </c>
      <c r="C11" s="9"/>
      <c r="D11" s="9"/>
      <c r="E11" s="9"/>
      <c r="F11" s="9"/>
    </row>
    <row r="12" spans="1:6" ht="15" x14ac:dyDescent="0.2">
      <c r="A12" s="1">
        <v>3</v>
      </c>
      <c r="B12" s="11" t="str">
        <f>HYPERLINK("http://cbzh.edu.ru/%D0%BD%D0%B0%D0%BB%D0%B8%D1%87%D0%B8%D0%B5-%D0%BD%D0%B5%D0%BE%D0%B1%D1%85%D0%BE%D0%B4%D0%B8%D0%BC%D1%8B%D1%85-%D1%83%D1%81%D0%BB%D0%BE%D0%B2%D0%B8%D0%B9-%D0%B4%D0%BB%D1%8F-%D0%BE%D1%85%D1%80%D0%B0","Наличие работы по организации отдыха и оздоровления детей:")</f>
        <v>Наличие работы по организации отдыха и оздоровления детей:</v>
      </c>
      <c r="C12" s="9"/>
      <c r="D12" s="9"/>
      <c r="E12" s="9"/>
      <c r="F12" s="9"/>
    </row>
    <row r="13" spans="1:6" ht="15" x14ac:dyDescent="0.2">
      <c r="A13" s="1"/>
      <c r="B13" s="11" t="str">
        <f>HYPERLINK("http://cbzh.edu.ru/%D0%BD%D0%B0%D0%BB%D0%B8%D1%87%D0%B8%D0%B5-%D0%BD%D0%B5%D0%BE%D0%B1%D1%85%D0%BE%D0%B4%D0%B8%D0%BC%D1%8B%D1%85-%D1%83%D1%81%D0%BB%D0%BE%D0%B2%D0%B8%D0%B9-%D0%B4%D0%BB%D1%8F-%D0%BE%D1%85%D1%80%D0%B0","- выезды творческих коллективов в ДОЛ")</f>
        <v>- выезды творческих коллективов в ДОЛ</v>
      </c>
      <c r="C13" s="9"/>
      <c r="D13" s="9"/>
      <c r="E13" s="9"/>
      <c r="F13" s="9"/>
    </row>
    <row r="14" spans="1:6" ht="15" x14ac:dyDescent="0.2">
      <c r="A14" s="1"/>
      <c r="B14" s="11" t="str">
        <f>HYPERLINK("http://cbzh.edu.ru/%D0%BD%D0%B0%D0%BB%D0%B8%D1%87%D0%B8%D0%B5-%D0%BD%D0%B5%D0%BE%D0%B1%D1%85%D0%BE%D0%B4%D0%B8%D0%BC%D1%8B%D1%85-%D1%83%D1%81%D0%BB%D0%BE%D0%B2%D0%B8%D0%B9-%D0%B4%D0%BB%D1%8F-%D0%BE%D1%85%D1%80%D0%B0","- походы, экспедиции")</f>
        <v>- походы, экспедиции</v>
      </c>
      <c r="C14" s="9"/>
      <c r="D14" s="9"/>
      <c r="E14" s="9"/>
      <c r="F14" s="9"/>
    </row>
    <row r="15" spans="1:6" ht="15" x14ac:dyDescent="0.2">
      <c r="A15" s="1"/>
      <c r="B15" s="11" t="str">
        <f>HYPERLINK("http://cbzh.edu.ru/%D0%BD%D0%B0%D0%BB%D0%B8%D1%87%D0%B8%D0%B5-%D0%BD%D0%B5%D0%BE%D0%B1%D1%85%D0%BE%D0%B4%D0%B8%D0%BC%D1%8B%D1%85-%D1%83%D1%81%D0%BB%D0%BE%D0%B2%D0%B8%D0%B9-%D0%B4%D0%BB%D1%8F-%D0%BE%D1%85%D1%80%D0%B0","- городской лагерь")</f>
        <v>- городской лагерь</v>
      </c>
      <c r="C15" s="9"/>
      <c r="D15" s="9"/>
      <c r="E15" s="9"/>
      <c r="F15" s="9"/>
    </row>
    <row r="16" spans="1:6" ht="15" x14ac:dyDescent="0.2">
      <c r="A16" s="1"/>
      <c r="B16" s="11" t="str">
        <f>HYPERLINK("http://cbzh.edu.ru/%D0%BD%D0%B0%D0%BB%D0%B8%D1%87%D0%B8%D0%B5-%D0%BD%D0%B5%D0%BE%D0%B1%D1%85%D0%BE%D0%B4%D0%B8%D0%BC%D1%8B%D1%85-%D1%83%D1%81%D0%BB%D0%BE%D0%B2%D0%B8%D0%B9-%D0%B4%D0%BB%D1%8F-%D0%BE%D1%85%D1%80%D0%B0","- наличие загородных баз отдыха и оздоровления")</f>
        <v>- наличие загородных баз отдыха и оздоровления</v>
      </c>
      <c r="C16" s="9"/>
      <c r="D16" s="9"/>
      <c r="E16" s="9"/>
      <c r="F16" s="9"/>
    </row>
    <row r="17" spans="1:6" ht="15" x14ac:dyDescent="0.2">
      <c r="A17" s="1">
        <v>4</v>
      </c>
      <c r="B17" s="11" t="str">
        <f>HYPERLINK("http://cbzh.edu.ru/%D0%BD%D0%B0%D0%BB%D0%B8%D1%87%D0%B8%D0%B5-%D0%BD%D0%B5%D0%BE%D0%B1%D1%85%D0%BE%D0%B4%D0%B8%D0%BC%D1%8B%D1%85-%D1%83%D1%81%D0%BB%D0%BE%D0%B2%D0%B8%D0%B9-%D0%B4%D0%BB%D1%8F-%D0%BE%D1%85%D1%80%D0%B0","Наличие специализированных кабинетов по охране и укреплению здоровья (медицинского кабинета, комнаты релаксации, психологической разгрузки и пр.)")</f>
        <v>Наличие специализированных кабинетов по охране и укреплению здоровья (медицинского кабинета, комнаты релаксации, психологической разгрузки и пр.)</v>
      </c>
      <c r="C17" s="9"/>
      <c r="D17" s="9"/>
      <c r="E17" s="9"/>
      <c r="F17" s="9"/>
    </row>
    <row r="18" spans="1:6" ht="15" x14ac:dyDescent="0.2">
      <c r="A18" s="1">
        <v>5</v>
      </c>
      <c r="B18" s="11" t="str">
        <f>HYPERLINK("http://cbzh.edu.ru/%D0%BD%D0%B0%D0%BB%D0%B8%D1%87%D0%B8%D0%B5-%D0%BD%D0%B5%D0%BE%D0%B1%D1%85%D0%BE%D0%B4%D0%B8%D0%BC%D1%8B%D1%85-%D1%83%D1%81%D0%BB%D0%BE%D0%B2%D0%B8%D0%B9-%D0%B4%D0%BB%D1%8F-%D0%BE%D1%85%D1%80%D0%B0","Наличие в учреждении столовой, кафе")</f>
        <v>Наличие в учреждении столовой, кафе</v>
      </c>
      <c r="C18" s="9"/>
      <c r="D18" s="9"/>
      <c r="E18" s="9"/>
      <c r="F18" s="9"/>
    </row>
    <row r="19" spans="1:6" ht="15" x14ac:dyDescent="0.2">
      <c r="A19" s="1">
        <v>6</v>
      </c>
      <c r="B19" s="11" t="str">
        <f>HYPERLINK("http://cbzh.edu.ru/wp-content/uploads/2018/07/%D0%9E%D0%B1%D0%B5%D1%81%D0%BF%D0%B5%D1%87%D0%B5%D0%BD%D0%B8%D1%8F-%D0%BF%D0%B8%D1%82%D1%8C%D0%B5%D0%B2%D0%BE%D0%B3%D0%BE-%D1%80%D0%B5%D0%B6%D0%B8%D0%BC%D0%B0.pdf","Обеспечение питьевого режима")</f>
        <v>Обеспечение питьевого режима</v>
      </c>
      <c r="C19" s="9"/>
      <c r="D19" s="9"/>
      <c r="E19" s="9"/>
      <c r="F19" s="9"/>
    </row>
    <row r="20" spans="1:6" ht="21.75" customHeight="1" x14ac:dyDescent="0.2">
      <c r="A20" s="10" t="s">
        <v>20</v>
      </c>
      <c r="B20" s="9"/>
      <c r="C20" s="9"/>
      <c r="D20" s="9"/>
      <c r="E20" s="9"/>
      <c r="F20" s="9"/>
    </row>
    <row r="21" spans="1:6" ht="15" x14ac:dyDescent="0.2">
      <c r="A21" s="1">
        <v>1</v>
      </c>
      <c r="B21" s="11" t="str">
        <f>HYPERLINK("http://cbzh.edu.ru/%d0%bd%d0%b0%d0%bb%d0%b8%d1%87%d0%b8%d0%b5-%d1%83%d1%81%d0%bb%d0%be%d0%b2%d0%b8%d0%b9-%d0%b4%d0%bb%d1%8f-%d0%b8%d0%bd%d0%b4%d0%b8%d0%b2%d0%b8%d0%b4%d1%83%d0%b0%d0%bb%d1%8c%d0%bd%d0%be%d0%b9-%d1%80","Наличие индивидуальных учебных планов, индивидуальных образовательных маршрутов учащихся ")</f>
        <v xml:space="preserve">Наличие индивидуальных учебных планов, индивидуальных образовательных маршрутов учащихся </v>
      </c>
      <c r="C21" s="9"/>
      <c r="D21" s="9"/>
      <c r="E21" s="9"/>
      <c r="F21" s="9"/>
    </row>
    <row r="22" spans="1:6" ht="15" x14ac:dyDescent="0.2">
      <c r="A22" s="1">
        <v>2</v>
      </c>
      <c r="B22" s="11" t="str">
        <f>HYPERLINK("http://cbzh.edu.ru/mattexobespech","Использование дистанционных образовательных технологий")</f>
        <v>Использование дистанционных образовательных технологий</v>
      </c>
      <c r="C22" s="9"/>
      <c r="D22" s="9"/>
      <c r="E22" s="9"/>
      <c r="F22" s="9"/>
    </row>
    <row r="23" spans="1:6" ht="15" x14ac:dyDescent="0.2">
      <c r="A23" s="1">
        <v>3</v>
      </c>
      <c r="B23" s="11" t="str">
        <f>HYPERLINK("http://cbzh.edu.ru/%d0%bd%d0%b0%d0%bb%d0%b8%d1%87%d0%b8%d0%b5-%d1%83%d1%81%d0%bb%d0%be%d0%b2%d0%b8%d0%b9-%d0%b4%d0%bb%d1%8f-%d0%b8%d0%bd%d0%b4%d0%b8%d0%b2%d0%b8%d0%b4%d1%83%d0%b0%d0%bb%d1%8c%d0%bd%d0%be%d0%b9-%d1%80","Наличие условий для работы с инофонами")</f>
        <v>Наличие условий для работы с инофонами</v>
      </c>
      <c r="C23" s="9"/>
      <c r="D23" s="9"/>
      <c r="E23" s="9"/>
      <c r="F23" s="9"/>
    </row>
    <row r="24" spans="1:6" ht="15" x14ac:dyDescent="0.2">
      <c r="A24" s="1">
        <v>4</v>
      </c>
      <c r="B24" s="11" t="str">
        <f>HYPERLINK("http://cbzh.edu.ru/%d0%bd%d0%b0%d0%bb%d0%b8%d1%87%d0%b8%d0%b5-%d1%83%d1%81%d0%bb%d0%be%d0%b2%d0%b8%d0%b9-%d0%b4%d0%bb%d1%8f-%d0%b8%d0%bd%d0%b4%d0%b8%d0%b2%d0%b8%d0%b4%d1%83%d0%b0%d0%bb%d1%8c%d0%bd%d0%be%d0%b9-%d1%80","Проведение психолого-педагогических и социологических исследований, опросов")</f>
        <v>Проведение психолого-педагогических и социологических исследований, опросов</v>
      </c>
      <c r="C24" s="9"/>
      <c r="D24" s="9"/>
      <c r="E24" s="9"/>
      <c r="F24" s="9"/>
    </row>
    <row r="25" spans="1:6" ht="15" x14ac:dyDescent="0.2">
      <c r="A25" s="1">
        <v>5</v>
      </c>
      <c r="B25" s="11" t="str">
        <f>HYPERLINK("http://cbzh.edu.ru/%d0%bd%d0%b0%d0%bb%d0%b8%d1%87%d0%b8%d0%b5-%d1%83%d1%81%d0%bb%d0%be%d0%b2%d0%b8%d0%b9-%d0%b4%d0%bb%d1%8f-%d0%b8%d0%bd%d0%b4%d0%b8%d0%b2%d0%b8%d0%b4%d1%83%d0%b0%d0%bb%d1%8c%d0%bd%d0%be%d0%b9-%d1%80","Обеспечение условий для проведения индивидуальных консультаций психологов")</f>
        <v>Обеспечение условий для проведения индивидуальных консультаций психологов</v>
      </c>
      <c r="C25" s="9"/>
      <c r="D25" s="9"/>
      <c r="E25" s="9"/>
      <c r="F25" s="9"/>
    </row>
    <row r="26" spans="1:6" ht="20.25" customHeight="1" x14ac:dyDescent="0.2">
      <c r="A26" s="10" t="s">
        <v>22</v>
      </c>
      <c r="B26" s="9"/>
      <c r="C26" s="9"/>
      <c r="D26" s="9"/>
      <c r="E26" s="9"/>
      <c r="F26" s="9"/>
    </row>
    <row r="27" spans="1:6" ht="15" x14ac:dyDescent="0.2">
      <c r="A27" s="1">
        <v>1</v>
      </c>
      <c r="B27" s="11" t="str">
        <f>HYPERLINK("http://cbzh.edu.ru/%d0%bd%d0%b0%d0%bb%d0%b8%d1%87%d0%b8%d0%b5-%d0%b4%d0%be%d0%bf%d0%be%d0%bb%d0%bd%d0%b8%d1%82%d0%b5%d0%bb%d1%8c%d0%bd%d1%8b%d1%85-%d0%be%d0%b1%d1%80%d0%b0%d0%b7%d0%be%d0%b2%d0%b0%d1%82%d0%b5%d0%bb%d1%8c","Наличие программ социально-педагогической направленности")</f>
        <v>Наличие программ социально-педагогической направленности</v>
      </c>
      <c r="C27" s="9"/>
      <c r="D27" s="9"/>
      <c r="E27" s="9"/>
      <c r="F27" s="9"/>
    </row>
    <row r="28" spans="1:6" ht="15" x14ac:dyDescent="0.2">
      <c r="A28" s="1">
        <v>2</v>
      </c>
      <c r="B28" s="11" t="str">
        <f>HYPERLINK("http://cbzh.edu.ru/%d0%bd%d0%b0%d0%bb%d0%b8%d1%87%d0%b8%d0%b5-%d0%b4%d0%be%d0%bf%d0%be%d0%bb%d0%bd%d0%b8%d1%82%d0%b5%d0%bb%d1%8c%d0%bd%d1%8b%d1%85-%d0%be%d0%b1%d1%80%d0%b0%d0%b7%d0%be%d0%b2%d0%b0%d1%82%d0%b5%d0%bb%d1%8c","Наличие программ физкультурно-спортивной направленности")</f>
        <v>Наличие программ физкультурно-спортивной направленности</v>
      </c>
      <c r="C28" s="9"/>
      <c r="D28" s="9"/>
      <c r="E28" s="9"/>
      <c r="F28" s="9"/>
    </row>
    <row r="29" spans="1:6" ht="15" x14ac:dyDescent="0.2">
      <c r="A29" s="1">
        <v>3</v>
      </c>
      <c r="B29" s="11" t="str">
        <f>HYPERLINK("http://cbzh.edu.ru/%d0%bd%d0%b0%d0%bb%d0%b8%d1%87%d0%b8%d0%b5-%d0%b4%d0%be%d0%bf%d0%be%d0%bb%d0%bd%d0%b8%d1%82%d0%b5%d0%bb%d1%8c%d0%bd%d1%8b%d1%85-%d0%be%d0%b1%d1%80%d0%b0%d0%b7%d0%be%d0%b2%d0%b0%d1%82%d0%b5%d0%bb%d1%8c","Наличие программ технической направленности")</f>
        <v>Наличие программ технической направленности</v>
      </c>
      <c r="C29" s="9"/>
      <c r="D29" s="9"/>
      <c r="E29" s="9"/>
      <c r="F29" s="9"/>
    </row>
    <row r="30" spans="1:6" ht="15" x14ac:dyDescent="0.2">
      <c r="A30" s="1">
        <v>4</v>
      </c>
      <c r="B30" s="11" t="str">
        <f>HYPERLINK("http://cbzh.edu.ru/%d0%bd%d0%b0%d0%bb%d0%b8%d1%87%d0%b8%d0%b5-%d0%b4%d0%be%d0%bf%d0%be%d0%bb%d0%bd%d0%b8%d1%82%d0%b5%d0%bb%d1%8c%d0%bd%d1%8b%d1%85-%d0%be%d0%b1%d1%80%d0%b0%d0%b7%d0%be%d0%b2%d0%b0%d1%82%d0%b5%d0%bb%d1%8c","Наличие программ художественной направленности")</f>
        <v>Наличие программ художественной направленности</v>
      </c>
      <c r="C30" s="9"/>
      <c r="D30" s="9"/>
      <c r="E30" s="9"/>
      <c r="F30" s="9"/>
    </row>
    <row r="31" spans="1:6" ht="15" x14ac:dyDescent="0.2">
      <c r="A31" s="1">
        <v>5</v>
      </c>
      <c r="B31" s="11" t="str">
        <f>HYPERLINK("http://cbzh.edu.ru/%d0%bd%d0%b0%d0%bb%d0%b8%d1%87%d0%b8%d0%b5-%d0%b4%d0%be%d0%bf%d0%be%d0%bb%d0%bd%d0%b8%d1%82%d0%b5%d0%bb%d1%8c%d0%bd%d1%8b%d1%85-%d0%be%d0%b1%d1%80%d0%b0%d0%b7%d0%be%d0%b2%d0%b0%d1%82%d0%b5%d0%bb%d1%8c","Наличие программ естественно-научной направленности")</f>
        <v>Наличие программ естественно-научной направленности</v>
      </c>
      <c r="C31" s="9"/>
      <c r="D31" s="9"/>
      <c r="E31" s="9"/>
      <c r="F31" s="9"/>
    </row>
    <row r="32" spans="1:6" ht="15" x14ac:dyDescent="0.2">
      <c r="A32" s="5">
        <v>6</v>
      </c>
      <c r="B32" s="11" t="str">
        <f>HYPERLINK("http://cbzh.edu.ru/%d0%bd%d0%b0%d0%bb%d0%b8%d1%87%d0%b8%d0%b5-%d0%b4%d0%be%d0%bf%d0%be%d0%bb%d0%bd%d0%b8%d1%82%d0%b5%d0%bb%d1%8c%d0%bd%d1%8b%d1%85-%d0%be%d0%b1%d1%80%d0%b0%d0%b7%d0%be%d0%b2%d0%b0%d1%82%d0%b5%d0%bb%d1%8c","Наличие программ туристско-краеведческой направленности")</f>
        <v>Наличие программ туристско-краеведческой направленности</v>
      </c>
      <c r="C32" s="9"/>
      <c r="D32" s="9"/>
      <c r="E32" s="9"/>
      <c r="F32" s="9"/>
    </row>
    <row r="33" spans="1:6" ht="15" x14ac:dyDescent="0.2">
      <c r="A33" s="5">
        <v>7</v>
      </c>
      <c r="B33" s="11" t="e">
        <f>HYPERLINK("http://cbzh.edu.ru/wp-content/uploads/2019/04/%D0%9E%D1%82%D1%87%D0%B5%D1%82-%D0%BE-%D0%B2%D1%8B%D0%BF%D0%BE%D0%BB%D0%BD%D0%B5%D0%BD%D0%B8%D0%B8-%D0%9F%D1%80%D0%BE%D0%B3%D1%80%D0%B0%D0%BC%D0%BC%D1%8B-%D1%80%D0%B0%D0%B7%D0%B2%D0%B8%D1%82%D0%B8%D1%8F-%D0%BD"&amp;"%D0%B0-2015-2020-%D0%B3%D0%BE%D0%B4%D1%8B-%D0%B2-2018-%D0%B3%D0%BE%D0%B4%D1%83-1.pdf","Сохранность контингента обучающихся ")</f>
        <v>#VALUE!</v>
      </c>
      <c r="C33" s="9"/>
      <c r="D33" s="9"/>
      <c r="E33" s="9"/>
      <c r="F33" s="9"/>
    </row>
    <row r="34" spans="1:6" ht="12.75" x14ac:dyDescent="0.2">
      <c r="A34" s="13" t="s">
        <v>23</v>
      </c>
      <c r="B34" s="9"/>
      <c r="C34" s="9"/>
      <c r="D34" s="9"/>
      <c r="E34" s="9"/>
      <c r="F34" s="9"/>
    </row>
    <row r="35" spans="1:6" ht="15" x14ac:dyDescent="0.2">
      <c r="A35" s="3">
        <v>1</v>
      </c>
      <c r="B35" s="11" t="str">
        <f>HYPERLINK("http://cbzh.edu.ru/meropriyatiya","Наличие и полнота информации о конкурсах, олимпиадах, выставках, соревнованиях и т.п. по различным направленностям дополнительного образования")</f>
        <v>Наличие и полнота информации о конкурсах, олимпиадах, выставках, соревнованиях и т.п. по различным направленностям дополнительного образования</v>
      </c>
      <c r="C35" s="9"/>
      <c r="D35" s="9"/>
      <c r="E35" s="9"/>
      <c r="F35" s="9"/>
    </row>
    <row r="36" spans="1:6" ht="15" x14ac:dyDescent="0.2">
      <c r="A36" s="6">
        <v>2</v>
      </c>
      <c r="B36" s="12" t="s">
        <v>24</v>
      </c>
      <c r="C36" s="9"/>
      <c r="D36" s="9"/>
      <c r="E36" s="9"/>
      <c r="F36" s="9"/>
    </row>
    <row r="37" spans="1:6" ht="15" x14ac:dyDescent="0.2">
      <c r="A37" s="6"/>
      <c r="B37" s="12" t="s">
        <v>25</v>
      </c>
      <c r="C37" s="9"/>
      <c r="D37" s="9"/>
      <c r="E37" s="9"/>
      <c r="F37" s="9"/>
    </row>
    <row r="38" spans="1:6" ht="15" x14ac:dyDescent="0.2">
      <c r="A38" s="6"/>
      <c r="B38" s="12" t="s">
        <v>26</v>
      </c>
      <c r="C38" s="9"/>
      <c r="D38" s="9"/>
      <c r="E38" s="9"/>
      <c r="F38" s="9"/>
    </row>
    <row r="39" spans="1:6" ht="15" x14ac:dyDescent="0.2">
      <c r="A39" s="6"/>
      <c r="B39" s="12" t="s">
        <v>27</v>
      </c>
      <c r="C39" s="9"/>
      <c r="D39" s="9"/>
      <c r="E39" s="9"/>
      <c r="F39" s="9"/>
    </row>
    <row r="40" spans="1:6" ht="15" x14ac:dyDescent="0.2">
      <c r="A40" s="1">
        <v>3</v>
      </c>
      <c r="B40" s="12" t="s">
        <v>28</v>
      </c>
      <c r="C40" s="9"/>
      <c r="D40" s="9"/>
      <c r="E40" s="9"/>
      <c r="F40" s="9"/>
    </row>
    <row r="41" spans="1:6" ht="15" x14ac:dyDescent="0.2">
      <c r="A41" s="1"/>
      <c r="B41" s="12" t="s">
        <v>25</v>
      </c>
      <c r="C41" s="9"/>
      <c r="D41" s="9"/>
      <c r="E41" s="9"/>
      <c r="F41" s="9"/>
    </row>
    <row r="42" spans="1:6" ht="15" x14ac:dyDescent="0.2">
      <c r="A42" s="1"/>
      <c r="B42" s="12" t="s">
        <v>26</v>
      </c>
      <c r="C42" s="9"/>
      <c r="D42" s="9"/>
      <c r="E42" s="9"/>
      <c r="F42" s="9"/>
    </row>
    <row r="43" spans="1:6" ht="15" x14ac:dyDescent="0.2">
      <c r="A43" s="1"/>
      <c r="B43" s="12" t="s">
        <v>27</v>
      </c>
      <c r="C43" s="9"/>
      <c r="D43" s="9"/>
      <c r="E43" s="9"/>
      <c r="F43" s="9"/>
    </row>
    <row r="44" spans="1:6" ht="12.75" x14ac:dyDescent="0.2">
      <c r="A44" s="13" t="s">
        <v>29</v>
      </c>
      <c r="B44" s="9"/>
      <c r="C44" s="9"/>
      <c r="D44" s="9"/>
      <c r="E44" s="9"/>
      <c r="F44" s="9"/>
    </row>
    <row r="45" spans="1:6" ht="15" x14ac:dyDescent="0.2">
      <c r="A45" s="7">
        <v>1</v>
      </c>
      <c r="B45" s="11" t="str">
        <f>HYPERLINK("http://cbzh.edu.ru/%d0%bd%d0%b0%d0%bb%d0%b8%d1%87%d0%b8%d0%b5-%d0%b2%d0%be%d0%b7%d0%bc%d0%be%d0%b6%d0%bd%d0%be%d1%81%d1%82%d0%b8-%d0%be%d0%ba%d0%b0%d0%b7%d0%b0%d0%bd%d0%b8%d1%8f-%d0%bf%d1%81%d0%b8%d1%85%d0%be%d0%bb","Наличие психолого-педагогического консультирования обучающихся, их родителей (законных представителей), педагогических работников")</f>
        <v>Наличие психолого-педагогического консультирования обучающихся, их родителей (законных представителей), педагогических работников</v>
      </c>
      <c r="C45" s="9"/>
      <c r="D45" s="9"/>
      <c r="E45" s="9"/>
      <c r="F45" s="9"/>
    </row>
    <row r="46" spans="1:6" ht="15" x14ac:dyDescent="0.2">
      <c r="A46" s="7">
        <v>2</v>
      </c>
      <c r="B46" s="11" t="str">
        <f>HYPERLINK("http://cbzh.edu.ru/%d0%bd%d0%b0%d0%bb%d0%b8%d1%87%d0%b8%d0%b5-%d0%b2%d0%be%d0%b7%d0%bc%d0%be%d0%b6%d0%bd%d0%be%d1%81%d1%82%d0%b8-%d0%be%d0%ba%d0%b0%d0%b7%d0%b0%d0%bd%d0%b8%d1%8f-%d0%bf%d1%81%d0%b8%d1%85%d0%be%d0%bb","Наличие коррекционно-развивающих и компенсирующих занятий с обучающимися")</f>
        <v>Наличие коррекционно-развивающих и компенсирующих занятий с обучающимися</v>
      </c>
      <c r="C46" s="9"/>
      <c r="D46" s="9"/>
      <c r="E46" s="9"/>
      <c r="F46" s="9"/>
    </row>
    <row r="47" spans="1:6" ht="15" x14ac:dyDescent="0.2">
      <c r="A47" s="7">
        <v>3</v>
      </c>
      <c r="B47" s="11" t="str">
        <f>HYPERLINK("http://cbzh.edu.ru/%d0%bd%d0%b0%d0%bb%d0%b8%d1%87%d0%b8%d0%b5-%d0%b2%d0%be%d0%b7%d0%bc%d0%be%d0%b6%d0%bd%d0%be%d1%81%d1%82%d0%b8-%d0%be%d0%ba%d0%b0%d0%b7%d0%b0%d0%bd%d0%b8%d1%8f-%d0%bf%d1%81%d0%b8%d1%85%d0%be%d0%bb","Наличие в штате психолога")</f>
        <v>Наличие в штате психолога</v>
      </c>
      <c r="C47" s="9"/>
      <c r="D47" s="9"/>
      <c r="E47" s="9"/>
      <c r="F47" s="9"/>
    </row>
    <row r="48" spans="1:6" ht="15" x14ac:dyDescent="0.2">
      <c r="A48" s="5">
        <v>4</v>
      </c>
      <c r="B48" s="11" t="str">
        <f>HYPERLINK("http://cbzh.edu.ru/%d0%bd%d0%b0%d0%bb%d0%b8%d1%87%d0%b8%d0%b5-%d0%b2%d0%be%d0%b7%d0%bc%d0%be%d0%b6%d0%bd%d0%be%d1%81%d1%82%d0%b8-%d0%be%d0%ba%d0%b0%d0%b7%d0%b0%d0%bd%d0%b8%d1%8f-%d0%bf%d1%81%d0%b8%d1%85%d0%be%d0%bb","Помощь обучающимся в профориентации, получении профессии и социальной адаптации")</f>
        <v>Помощь обучающимся в профориентации, получении профессии и социальной адаптации</v>
      </c>
      <c r="C48" s="9"/>
      <c r="D48" s="9"/>
      <c r="E48" s="9"/>
      <c r="F48" s="9"/>
    </row>
    <row r="49" spans="1:6" ht="20.25" customHeight="1" x14ac:dyDescent="0.2">
      <c r="A49" s="10" t="s">
        <v>30</v>
      </c>
      <c r="B49" s="9"/>
      <c r="C49" s="9"/>
      <c r="D49" s="9"/>
      <c r="E49" s="9"/>
      <c r="F49" s="9"/>
    </row>
    <row r="50" spans="1:6" ht="15" x14ac:dyDescent="0.2">
      <c r="A50" s="1">
        <v>1</v>
      </c>
      <c r="B50" s="11" t="str">
        <f>HYPERLINK("http://cbzh.edu.ru/%d0%bd%d0%b0%d0%bb%d0%b8%d1%87%d0%b8%d0%b5-%d1%83%d1%81%d0%bb%d0%be%d0%b2%d0%b8%d0%b9-%d0%be%d1%80%d0%b3%d0%b0%d0%bd%d0%b8%d0%b7%d0%b0%d1%86%d0%b8%d0%b8-%d0%be%d0%b1%d1%83%d1%87%d0%b5%d0%bd%d0%b8","Наличие обучающихся с ограниченными возможностями здоровья")</f>
        <v>Наличие обучающихся с ограниченными возможностями здоровья</v>
      </c>
      <c r="C50" s="9"/>
      <c r="D50" s="9"/>
      <c r="E50" s="9"/>
      <c r="F50" s="9"/>
    </row>
    <row r="51" spans="1:6" ht="15" x14ac:dyDescent="0.2">
      <c r="A51" s="1">
        <v>2</v>
      </c>
      <c r="B51" s="11" t="str">
        <f>HYPERLINK("http://cbzh.edu.ru/%d0%bd%d0%b0%d0%bb%d0%b8%d1%87%d0%b8%d0%b5-%d1%83%d1%81%d0%bb%d0%be%d0%b2%d0%b8%d0%b9-%d0%be%d1%80%d0%b3%d0%b0%d0%bd%d0%b8%d0%b7%d0%b0%d1%86%d0%b8%d0%b8-%d0%be%d0%b1%d1%83%d1%87%d0%b5%d0%bd%d0%b8","Использование специальных учебных пособий и дидактических материалов")</f>
        <v>Использование специальных учебных пособий и дидактических материалов</v>
      </c>
      <c r="C51" s="9"/>
      <c r="D51" s="9"/>
      <c r="E51" s="9"/>
      <c r="F51" s="9"/>
    </row>
    <row r="52" spans="1:6" ht="15" x14ac:dyDescent="0.2">
      <c r="A52" s="1">
        <v>3</v>
      </c>
      <c r="B52" s="11" t="str">
        <f>HYPERLINK("http://cbzh.edu.ru/%d0%bd%d0%b0%d0%bb%d0%b8%d1%87%d0%b8%d0%b5-%d1%83%d1%81%d0%bb%d0%be%d0%b2%d0%b8%d0%b9-%d0%be%d1%80%d0%b3%d0%b0%d0%bd%d0%b8%d0%b7%d0%b0%d1%86%d0%b8%d0%b8-%d0%be%d0%b1%d1%83%d1%87%d0%b5%d0%bd%d0%b8","Использование специальных технических средств обучения коллективного и индивидуального пользования")</f>
        <v>Использование специальных технических средств обучения коллективного и индивидуального пользования</v>
      </c>
      <c r="C52" s="9"/>
      <c r="D52" s="9"/>
      <c r="E52" s="9"/>
      <c r="F52" s="9"/>
    </row>
    <row r="53" spans="1:6" ht="15" x14ac:dyDescent="0.2">
      <c r="A53" s="1">
        <v>4</v>
      </c>
      <c r="B53" s="11" t="str">
        <f>HYPERLINK("http://cbzh.edu.ru/%d0%bd%d0%b0%d0%bb%d0%b8%d1%87%d0%b8%d0%b5-%d1%83%d1%81%d0%bb%d0%be%d0%b2%d0%b8%d0%b9-%d0%be%d1%80%d0%b3%d0%b0%d0%bd%d0%b8%d0%b7%d0%b0%d1%86%d0%b8%d0%b8-%d0%be%d0%b1%d1%83%d1%87%d0%b5%d0%bd%d0%b8","Проведение организационно-массовых мероприятий, направленных на социализацию детей с ограниченными возможностями здоровья")</f>
        <v>Проведение организационно-массовых мероприятий, направленных на социализацию детей с ограниченными возможностями здоровья</v>
      </c>
      <c r="C53" s="9"/>
      <c r="D53" s="9"/>
      <c r="E53" s="9"/>
      <c r="F53" s="9"/>
    </row>
    <row r="54" spans="1:6" ht="15" x14ac:dyDescent="0.2">
      <c r="A54" s="1">
        <v>5</v>
      </c>
      <c r="B54" s="11" t="str">
        <f>HYPERLINK("http://cbzh.edu.ru/%d0%bd%d0%b0%d0%bb%d0%b8%d1%87%d0%b8%d0%b5-%d1%83%d1%81%d0%bb%d0%be%d0%b2%d0%b8%d0%b9-%d0%be%d1%80%d0%b3%d0%b0%d0%bd%d0%b8%d0%b7%d0%b0%d1%86%d0%b8%d0%b8-%d0%be%d0%b1%d1%83%d1%87%d0%b5%d0%bd%d0%b8","Проведение групповых и индивидуальных коррекционных занятий")</f>
        <v>Проведение групповых и индивидуальных коррекционных занятий</v>
      </c>
      <c r="C54" s="9"/>
      <c r="D54" s="9"/>
      <c r="E54" s="9"/>
      <c r="F54" s="9"/>
    </row>
    <row r="55" spans="1:6" ht="15" x14ac:dyDescent="0.2">
      <c r="A55" s="5">
        <v>6</v>
      </c>
      <c r="B55" s="11" t="str">
        <f>HYPERLINK("http://cbzh.edu.ru/%d0%bd%d0%b0%d0%bb%d0%b8%d1%87%d0%b8%d0%b5-%d1%83%d1%81%d0%bb%d0%be%d0%b2%d0%b8%d0%b9-%d0%be%d1%80%d0%b3%d0%b0%d0%bd%d0%b8%d0%b7%d0%b0%d1%86%d0%b8%d0%b8-%d0%be%d0%b1%d1%83%d1%87%d0%b5%d0%bd%d0%b8","Обеспечение доступа в здания организаций, осуществляющих образовательную деятельность, для обучающихся с ограниченными возможностями здоровья")</f>
        <v>Обеспечение доступа в здания организаций, осуществляющих образовательную деятельность, для обучающихся с ограниченными возможностями здоровья</v>
      </c>
      <c r="C55" s="9"/>
      <c r="D55" s="9"/>
      <c r="E55" s="9"/>
      <c r="F55" s="9"/>
    </row>
    <row r="56" spans="1:6" ht="15" x14ac:dyDescent="0.2">
      <c r="A56" s="5">
        <v>7</v>
      </c>
      <c r="B56" s="11" t="str">
        <f>HYPERLINK("http://cbzh.edu.ru/%d0%bd%d0%b0%d0%bb%d0%b8%d1%87%d0%b8%d0%b5-%d1%83%d1%81%d0%bb%d0%be%d0%b2%d0%b8%d0%b9-%d0%be%d1%80%d0%b3%d0%b0%d0%bd%d0%b8%d0%b7%d0%b0%d1%86%d0%b8%d0%b8-%d0%be%d0%b1%d1%83%d1%87%d0%b5%d0%bd%d0%b8","Оказание психологической и другой консультативной помощи обучающимся с ограниченными возможностями здоровья")</f>
        <v>Оказание психологической и другой консультативной помощи обучающимся с ограниченными возможностями здоровья</v>
      </c>
      <c r="C56" s="9"/>
      <c r="D56" s="9"/>
      <c r="E56" s="9"/>
      <c r="F56" s="9"/>
    </row>
  </sheetData>
  <mergeCells count="56">
    <mergeCell ref="B53:F53"/>
    <mergeCell ref="B54:F54"/>
    <mergeCell ref="B55:F55"/>
    <mergeCell ref="B56:F56"/>
    <mergeCell ref="B43:F43"/>
    <mergeCell ref="A44:F44"/>
    <mergeCell ref="B45:F45"/>
    <mergeCell ref="B46:F46"/>
    <mergeCell ref="B47:F47"/>
    <mergeCell ref="B48:F48"/>
    <mergeCell ref="A49:F49"/>
    <mergeCell ref="B41:F41"/>
    <mergeCell ref="B42:F42"/>
    <mergeCell ref="B50:F50"/>
    <mergeCell ref="B51:F51"/>
    <mergeCell ref="B52:F52"/>
    <mergeCell ref="B36:F36"/>
    <mergeCell ref="B37:F37"/>
    <mergeCell ref="B38:F38"/>
    <mergeCell ref="B39:F39"/>
    <mergeCell ref="B40:F40"/>
    <mergeCell ref="B31:F31"/>
    <mergeCell ref="B32:F32"/>
    <mergeCell ref="B33:F33"/>
    <mergeCell ref="A34:F34"/>
    <mergeCell ref="B35:F35"/>
    <mergeCell ref="A26:F26"/>
    <mergeCell ref="B27:F27"/>
    <mergeCell ref="B28:F28"/>
    <mergeCell ref="B29:F29"/>
    <mergeCell ref="B30:F30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A20:F20"/>
    <mergeCell ref="B11:F11"/>
    <mergeCell ref="B12:F12"/>
    <mergeCell ref="B13:F13"/>
    <mergeCell ref="B14:F14"/>
    <mergeCell ref="B15:F15"/>
    <mergeCell ref="B6:F6"/>
    <mergeCell ref="B7:F7"/>
    <mergeCell ref="B8:F8"/>
    <mergeCell ref="A9:F9"/>
    <mergeCell ref="B10:F10"/>
    <mergeCell ref="A1:F1"/>
    <mergeCell ref="A2:F2"/>
    <mergeCell ref="B3:F3"/>
    <mergeCell ref="B4:F4"/>
    <mergeCell ref="B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  <outlinePr summaryBelow="0" summaryRight="0"/>
  </sheetPr>
  <dimension ref="A1:H11"/>
  <sheetViews>
    <sheetView workbookViewId="0"/>
  </sheetViews>
  <sheetFormatPr defaultColWidth="14.42578125" defaultRowHeight="15.75" customHeight="1" x14ac:dyDescent="0.2"/>
  <cols>
    <col min="1" max="1" width="4.85546875" customWidth="1"/>
    <col min="2" max="2" width="18.140625" customWidth="1"/>
    <col min="6" max="6" width="16.85546875" customWidth="1"/>
    <col min="7" max="7" width="63.28515625" customWidth="1"/>
    <col min="8" max="8" width="17.42578125" customWidth="1"/>
  </cols>
  <sheetData>
    <row r="1" spans="1:8" ht="51" customHeight="1" x14ac:dyDescent="0.2">
      <c r="A1" s="8" t="s">
        <v>0</v>
      </c>
      <c r="B1" s="9"/>
      <c r="C1" s="9"/>
      <c r="D1" s="9"/>
      <c r="E1" s="9"/>
      <c r="F1" s="9"/>
      <c r="G1" s="9"/>
      <c r="H1" s="9"/>
    </row>
    <row r="2" spans="1:8" ht="37.5" customHeight="1" x14ac:dyDescent="0.2">
      <c r="A2" s="10" t="s">
        <v>3</v>
      </c>
      <c r="B2" s="9"/>
      <c r="C2" s="9"/>
      <c r="D2" s="9"/>
      <c r="E2" s="9"/>
      <c r="F2" s="9"/>
      <c r="G2" s="9"/>
      <c r="H2" s="9"/>
    </row>
    <row r="3" spans="1:8" ht="15" x14ac:dyDescent="0.2">
      <c r="A3" s="1">
        <v>1</v>
      </c>
      <c r="B3" s="12" t="s">
        <v>5</v>
      </c>
      <c r="C3" s="9"/>
      <c r="D3" s="9"/>
      <c r="E3" s="9"/>
      <c r="F3" s="9"/>
      <c r="G3" s="9"/>
      <c r="H3" s="2">
        <v>125</v>
      </c>
    </row>
    <row r="4" spans="1:8" ht="15" x14ac:dyDescent="0.2">
      <c r="A4" s="1">
        <v>2</v>
      </c>
      <c r="B4" s="12" t="s">
        <v>7</v>
      </c>
      <c r="C4" s="9"/>
      <c r="D4" s="9"/>
      <c r="E4" s="9"/>
      <c r="F4" s="9"/>
      <c r="G4" s="9"/>
      <c r="H4" s="2">
        <v>88.3</v>
      </c>
    </row>
    <row r="5" spans="1:8" ht="15" x14ac:dyDescent="0.2">
      <c r="A5" s="1">
        <v>3</v>
      </c>
      <c r="B5" s="12" t="s">
        <v>8</v>
      </c>
      <c r="C5" s="9"/>
      <c r="D5" s="9"/>
      <c r="E5" s="9"/>
      <c r="F5" s="9"/>
      <c r="G5" s="9"/>
      <c r="H5" s="2">
        <v>3</v>
      </c>
    </row>
    <row r="6" spans="1:8" ht="15" x14ac:dyDescent="0.2">
      <c r="A6" s="1">
        <v>4</v>
      </c>
      <c r="B6" s="12" t="s">
        <v>9</v>
      </c>
      <c r="C6" s="9"/>
      <c r="D6" s="9"/>
      <c r="E6" s="9"/>
      <c r="F6" s="9"/>
      <c r="G6" s="9"/>
      <c r="H6" s="2">
        <v>8.6999999999999993</v>
      </c>
    </row>
    <row r="7" spans="1:8" ht="33.75" customHeight="1" x14ac:dyDescent="0.2">
      <c r="A7" s="10" t="s">
        <v>10</v>
      </c>
      <c r="B7" s="9"/>
      <c r="C7" s="9"/>
      <c r="D7" s="9"/>
      <c r="E7" s="9"/>
      <c r="F7" s="9"/>
      <c r="G7" s="9"/>
      <c r="H7" s="9"/>
    </row>
    <row r="8" spans="1:8" ht="15" x14ac:dyDescent="0.2">
      <c r="A8" s="3">
        <v>1</v>
      </c>
      <c r="B8" s="12" t="s">
        <v>5</v>
      </c>
      <c r="C8" s="9"/>
      <c r="D8" s="9"/>
      <c r="E8" s="9"/>
      <c r="F8" s="9"/>
      <c r="G8" s="9"/>
      <c r="H8" s="2">
        <v>125</v>
      </c>
    </row>
    <row r="9" spans="1:8" ht="15" x14ac:dyDescent="0.2">
      <c r="A9" s="1">
        <v>2</v>
      </c>
      <c r="B9" s="12" t="s">
        <v>11</v>
      </c>
      <c r="C9" s="9"/>
      <c r="D9" s="9"/>
      <c r="E9" s="9"/>
      <c r="F9" s="9"/>
      <c r="G9" s="9"/>
      <c r="H9" s="2">
        <v>89.5</v>
      </c>
    </row>
    <row r="10" spans="1:8" ht="15" x14ac:dyDescent="0.2">
      <c r="A10" s="1">
        <v>3</v>
      </c>
      <c r="B10" s="12" t="s">
        <v>8</v>
      </c>
      <c r="C10" s="9"/>
      <c r="D10" s="9"/>
      <c r="E10" s="9"/>
      <c r="F10" s="9"/>
      <c r="G10" s="9"/>
      <c r="H10" s="2">
        <v>8.1999999999999993</v>
      </c>
    </row>
    <row r="11" spans="1:8" ht="15" x14ac:dyDescent="0.2">
      <c r="A11" s="1">
        <v>4</v>
      </c>
      <c r="B11" s="12" t="s">
        <v>12</v>
      </c>
      <c r="C11" s="9"/>
      <c r="D11" s="9"/>
      <c r="E11" s="9"/>
      <c r="F11" s="9"/>
      <c r="G11" s="9"/>
      <c r="H11" s="2">
        <v>2.2999999999999998</v>
      </c>
    </row>
  </sheetData>
  <mergeCells count="11">
    <mergeCell ref="B8:G8"/>
    <mergeCell ref="B9:G9"/>
    <mergeCell ref="B10:G10"/>
    <mergeCell ref="B11:G11"/>
    <mergeCell ref="A1:H1"/>
    <mergeCell ref="A2:H2"/>
    <mergeCell ref="B3:G3"/>
    <mergeCell ref="B4:G4"/>
    <mergeCell ref="B5:G5"/>
    <mergeCell ref="B6:G6"/>
    <mergeCell ref="A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H11"/>
  <sheetViews>
    <sheetView workbookViewId="0"/>
  </sheetViews>
  <sheetFormatPr defaultColWidth="14.42578125" defaultRowHeight="15.75" customHeight="1" x14ac:dyDescent="0.2"/>
  <cols>
    <col min="1" max="1" width="4.85546875" customWidth="1"/>
    <col min="2" max="2" width="18.140625" customWidth="1"/>
    <col min="6" max="6" width="16.85546875" customWidth="1"/>
    <col min="7" max="7" width="61.42578125" customWidth="1"/>
    <col min="8" max="8" width="19.140625" customWidth="1"/>
  </cols>
  <sheetData>
    <row r="1" spans="1:8" ht="51" customHeight="1" x14ac:dyDescent="0.2">
      <c r="A1" s="8" t="s">
        <v>13</v>
      </c>
      <c r="B1" s="9"/>
      <c r="C1" s="9"/>
      <c r="D1" s="9"/>
      <c r="E1" s="9"/>
      <c r="F1" s="9"/>
      <c r="G1" s="9"/>
      <c r="H1" s="9"/>
    </row>
    <row r="2" spans="1:8" ht="37.5" customHeight="1" x14ac:dyDescent="0.2">
      <c r="A2" s="10" t="s">
        <v>14</v>
      </c>
      <c r="B2" s="9"/>
      <c r="C2" s="9"/>
      <c r="D2" s="9"/>
      <c r="E2" s="9"/>
      <c r="F2" s="9"/>
      <c r="G2" s="9"/>
      <c r="H2" s="9"/>
    </row>
    <row r="3" spans="1:8" ht="15" x14ac:dyDescent="0.2">
      <c r="A3" s="1">
        <v>1</v>
      </c>
      <c r="B3" s="12" t="s">
        <v>5</v>
      </c>
      <c r="C3" s="9"/>
      <c r="D3" s="9"/>
      <c r="E3" s="9"/>
      <c r="F3" s="9"/>
      <c r="G3" s="9"/>
      <c r="H3" s="2">
        <v>125</v>
      </c>
    </row>
    <row r="4" spans="1:8" ht="15" x14ac:dyDescent="0.2">
      <c r="A4" s="1">
        <v>2</v>
      </c>
      <c r="B4" s="12" t="s">
        <v>11</v>
      </c>
      <c r="C4" s="9"/>
      <c r="D4" s="9"/>
      <c r="E4" s="9"/>
      <c r="F4" s="9"/>
      <c r="G4" s="9"/>
      <c r="H4" s="2">
        <v>63.9</v>
      </c>
    </row>
    <row r="5" spans="1:8" ht="15" x14ac:dyDescent="0.2">
      <c r="A5" s="1">
        <v>3</v>
      </c>
      <c r="B5" s="12" t="s">
        <v>8</v>
      </c>
      <c r="C5" s="9"/>
      <c r="D5" s="9"/>
      <c r="E5" s="9"/>
      <c r="F5" s="9"/>
      <c r="G5" s="9"/>
      <c r="H5" s="2">
        <v>7.3</v>
      </c>
    </row>
    <row r="6" spans="1:8" ht="15" x14ac:dyDescent="0.2">
      <c r="A6" s="1">
        <v>4</v>
      </c>
      <c r="B6" s="12" t="s">
        <v>12</v>
      </c>
      <c r="C6" s="9"/>
      <c r="D6" s="9"/>
      <c r="E6" s="9"/>
      <c r="F6" s="9"/>
      <c r="G6" s="9"/>
      <c r="H6" s="2">
        <v>28.8</v>
      </c>
    </row>
    <row r="7" spans="1:8" ht="33.75" customHeight="1" x14ac:dyDescent="0.2">
      <c r="A7" s="10" t="s">
        <v>15</v>
      </c>
      <c r="B7" s="9"/>
      <c r="C7" s="9"/>
      <c r="D7" s="9"/>
      <c r="E7" s="9"/>
      <c r="F7" s="9"/>
      <c r="G7" s="9"/>
      <c r="H7" s="9"/>
    </row>
    <row r="8" spans="1:8" ht="15" x14ac:dyDescent="0.2">
      <c r="A8" s="3">
        <v>1</v>
      </c>
      <c r="B8" s="12" t="s">
        <v>5</v>
      </c>
      <c r="C8" s="9"/>
      <c r="D8" s="9"/>
      <c r="E8" s="9"/>
      <c r="F8" s="9"/>
      <c r="G8" s="9"/>
      <c r="H8" s="2">
        <v>125</v>
      </c>
    </row>
    <row r="9" spans="1:8" ht="15" x14ac:dyDescent="0.2">
      <c r="A9" s="1">
        <v>2</v>
      </c>
      <c r="B9" s="12" t="s">
        <v>11</v>
      </c>
      <c r="C9" s="9"/>
      <c r="D9" s="9"/>
      <c r="E9" s="9"/>
      <c r="F9" s="9"/>
      <c r="G9" s="9"/>
      <c r="H9" s="2">
        <v>85.7</v>
      </c>
    </row>
    <row r="10" spans="1:8" ht="15" x14ac:dyDescent="0.2">
      <c r="A10" s="1">
        <v>3</v>
      </c>
      <c r="B10" s="12" t="s">
        <v>8</v>
      </c>
      <c r="C10" s="9"/>
      <c r="D10" s="9"/>
      <c r="E10" s="9"/>
      <c r="F10" s="9"/>
      <c r="G10" s="9"/>
      <c r="H10" s="2">
        <v>14</v>
      </c>
    </row>
    <row r="11" spans="1:8" ht="15" x14ac:dyDescent="0.2">
      <c r="A11" s="1">
        <v>4</v>
      </c>
      <c r="B11" s="12" t="s">
        <v>12</v>
      </c>
      <c r="C11" s="9"/>
      <c r="D11" s="9"/>
      <c r="E11" s="9"/>
      <c r="F11" s="9"/>
      <c r="G11" s="9"/>
      <c r="H11" s="2">
        <v>0.3</v>
      </c>
    </row>
  </sheetData>
  <mergeCells count="11">
    <mergeCell ref="B8:G8"/>
    <mergeCell ref="B9:G9"/>
    <mergeCell ref="B10:G10"/>
    <mergeCell ref="B11:G11"/>
    <mergeCell ref="A1:H1"/>
    <mergeCell ref="A2:H2"/>
    <mergeCell ref="B3:G3"/>
    <mergeCell ref="B4:G4"/>
    <mergeCell ref="B5:G5"/>
    <mergeCell ref="B6:G6"/>
    <mergeCell ref="A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Открытость, доступность</vt:lpstr>
      <vt:lpstr>Комфортность</vt:lpstr>
      <vt:lpstr>Компетентность</vt:lpstr>
      <vt:lpstr>Качество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ЦБЖ</dc:creator>
  <cp:lastModifiedBy>ЦБЖ</cp:lastModifiedBy>
  <dcterms:created xsi:type="dcterms:W3CDTF">2020-03-13T08:28:14Z</dcterms:created>
  <dcterms:modified xsi:type="dcterms:W3CDTF">2020-03-13T08:28:14Z</dcterms:modified>
</cp:coreProperties>
</file>